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<sst xmlns="http://schemas.openxmlformats.org/spreadsheetml/2006/main" count="27196" uniqueCount="797">
  <si>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</si>
  <si>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</si>
  <si>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</si>
  <si>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</si>
  <si>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</si>
  <si>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</si>
  <si>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</si>
  <si>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</si>
  <si>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</si>
  <si>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</si>
  <si>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</si>
  <si>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</si>
  <si>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</si>
  <si>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</si>
  <si>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</si>
  <si>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</si>
  <si>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</si>
  <si>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</si>
  <si>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</si>
  <si>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</si>
  <si>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</si>
  <si>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</si>
  <si>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</si>
  <si>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</si>
  <si>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</si>
  <si>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</si>
  <si>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</si>
  <si>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</si>
  <si>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</si>
  <si>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</si>
  <si>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</si>
  <si>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</si>
  <si>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</si>
  <si>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</si>
  <si>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</si>
  <si>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</si>
  <si>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</si>
  <si>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</si>
  <si>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</si>
  <si>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</si>
  <si>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</si>
  <si>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</si>
  <si>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</si>
  <si>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</si>
  <si>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</si>
  <si>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</si>
  <si>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</si>
  <si>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</si>
  <si>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</si>
  <si>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</si>
  <si>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</si>
  <si>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</si>
  <si>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</si>
  <si>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</si>
  <si>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</si>
  <si>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</si>
  <si>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</si>
  <si>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</si>
  <si>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</si>
  <si>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</si>
  <si>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</si>
  <si>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</si>
  <si>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</si>
  <si>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</si>
  <si>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</si>
  <si>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</si>
  <si>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</si>
  <si>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</si>
  <si>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</si>
  <si>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</si>
  <si>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</si>
  <si>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</si>
  <si>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</si>
  <si>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</si>
  <si>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</si>
  <si>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</si>
  <si>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</si>
  <si>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</si>
  <si>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</si>
  <si>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</si>
  <si>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</si>
  <si>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</si>
  <si>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</si>
  <si>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</si>
  <si>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</si>
  <si>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</si>
  <si>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</si>
  <si>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</si>
  <si>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</si>
  <si>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</si>
  <si>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</si>
  <si>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</si>
  <si>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</si>
  <si>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</si>
  <si>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</si>
  <si>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</si>
  <si>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</si>
  <si>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</si>
  <si>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</si>
  <si>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</si>
  <si>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</si>
  <si>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</si>
  <si>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</si>
  <si>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</si>
  <si>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</si>
  <si>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</si>
  <si>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</si>
  <si>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</si>
  <si>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</si>
  <si>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</si>
  <si>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</si>
  <si>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</si>
  <si>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</si>
  <si>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</si>
  <si>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</si>
  <si>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</si>
  <si>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</si>
  <si>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</si>
  <si>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</si>
  <si>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</si>
  <si>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</si>
  <si>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</si>
  <si>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</si>
  <si>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</si>
  <si>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</si>
  <si>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</si>
  <si>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</si>
  <si>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</si>
  <si>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</si>
  <si>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</si>
  <si>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</si>
  <si>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</si>
  <si>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</si>
  <si>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</si>
  <si>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</si>
  <si>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</si>
  <si>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</si>
  <si>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</si>
  <si>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</si>
  <si>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</si>
  <si>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</si>
  <si>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</si>
  <si>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</si>
  <si>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</si>
  <si>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</si>
  <si>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</si>
  <si>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</si>
  <si>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</si>
  <si>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</si>
  <si>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</si>
  <si>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</si>
  <si>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</si>
  <si>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</si>
  <si>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</si>
  <si>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</si>
  <si>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</si>
  <si>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</si>
  <si>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</si>
  <si>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</si>
  <si>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</si>
  <si>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</si>
  <si>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</si>
  <si>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</si>
  <si>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</si>
  <si>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</si>
  <si>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</si>
  <si>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</si>
  <si>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</si>
  <si>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</si>
  <si>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</si>
  <si>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</si>
  <si>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</si>
  <si>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</si>
  <si>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</si>
  <si>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</si>
  <si>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</si>
  <si>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</si>
  <si>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</si>
  <si>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</si>
  <si>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</si>
  <si>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</si>
  <si>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</si>
  <si>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</si>
  <si>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</si>
  <si>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</si>
  <si>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</si>
  <si>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</si>
  <si>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</si>
  <si>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</si>
  <si>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</si>
  <si>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</si>
  <si>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</si>
  <si>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</si>
  <si>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</si>
  <si>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</si>
  <si>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</si>
  <si>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</si>
  <si>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</si>
  <si>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</si>
  <si>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</si>
  <si>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</si>
  <si>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</si>
  <si>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</si>
  <si>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</si>
  <si>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</si>
  <si>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</si>
  <si>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</si>
  <si>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</si>
  <si>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</si>
  <si>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</si>
  <si>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</si>
  <si>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</si>
  <si>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</si>
  <si>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</si>
  <si>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</si>
  <si>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</si>
  <si>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</si>
  <si>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</si>
  <si>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</si>
  <si>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</si>
  <si>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</si>
  <si>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</si>
  <si>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</si>
  <si>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</si>
  <si>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</si>
  <si>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</si>
  <si>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</si>
  <si>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</si>
  <si>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</si>
  <si>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</si>
  <si>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</si>
  <si>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</si>
  <si>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</si>
  <si>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</si>
  <si>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</si>
  <si>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</si>
  <si>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</si>
  <si>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</si>
  <si>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</si>
  <si>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</si>
  <si>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</si>
  <si>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</si>
  <si>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</si>
  <si>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</si>
  <si>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</si>
  <si>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</si>
  <si>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</si>
  <si>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</si>
  <si>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</si>
  <si>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</si>
  <si>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</si>
  <si>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</si>
  <si>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</si>
  <si>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</si>
  <si>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</si>
  <si>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</si>
  <si>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</si>
  <si>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</si>
  <si>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</si>
  <si>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</si>
  <si>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</si>
  <si>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</si>
  <si>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</si>
  <si>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</si>
  <si>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</si>
  <si>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</si>
  <si>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</si>
  <si>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</si>
  <si>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</si>
  <si>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</si>
  <si>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</si>
  <si>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</si>
  <si>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</si>
  <si>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</si>
  <si>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</si>
  <si>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</si>
  <si>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</si>
  <si>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</si>
  <si>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</si>
  <si>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</si>
  <si>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</si>
  <si>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</si>
  <si>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</si>
  <si>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</si>
  <si>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</si>
  <si>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</si>
  <si>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</si>
  <si>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</si>
  <si>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</si>
  <si>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</si>
  <si>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</si>
  <si>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</si>
  <si>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</si>
  <si>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</si>
  <si>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</si>
  <si>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</si>
  <si>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</si>
  <si>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</si>
  <si>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</si>
  <si>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</si>
  <si>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</si>
  <si>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</si>
  <si>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</si>
  <si>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</si>
  <si>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</si>
  <si>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</si>
  <si>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</si>
  <si>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</si>
  <si>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</si>
  <si>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</si>
  <si>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</si>
  <si>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</si>
  <si>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</si>
  <si>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</si>
  <si>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</si>
  <si>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</si>
  <si>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</si>
  <si>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</si>
  <si>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</si>
  <si>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</si>
  <si>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</si>
  <si>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</si>
  <si>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</si>
  <si>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</si>
  <si>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</si>
  <si>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</si>
  <si>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</si>
  <si>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</si>
  <si>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</si>
  <si>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</si>
  <si>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</si>
  <si>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</si>
  <si>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</si>
  <si>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</si>
  <si>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</si>
  <si>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</si>
  <si>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</si>
  <si>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</si>
  <si>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</si>
  <si>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</si>
  <si>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</si>
  <si>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</si>
  <si>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</si>
  <si>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</si>
  <si>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</si>
  <si>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</si>
  <si>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</si>
  <si>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</si>
  <si>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</si>
  <si>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</si>
  <si>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</si>
  <si>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</si>
  <si>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</si>
  <si>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</si>
  <si>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</si>
  <si>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</si>
  <si>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</si>
  <si>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</si>
  <si>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</si>
  <si>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</si>
  <si>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</si>
  <si>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</si>
  <si>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</si>
  <si>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</si>
  <si>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</si>
  <si>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</si>
  <si>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</si>
  <si>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</si>
  <si>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</si>
  <si>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</si>
  <si>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</si>
  <si>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</si>
  <si>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</si>
  <si>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</si>
  <si>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</si>
  <si>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</si>
  <si>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</si>
  <si>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</si>
  <si>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</si>
  <si>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</si>
  <si>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</si>
  <si>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</si>
  <si>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</si>
  <si>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</si>
  <si>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</si>
  <si>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</si>
  <si>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</si>
  <si>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</si>
  <si>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</si>
  <si>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</si>
  <si>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</si>
  <si>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</si>
  <si>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</si>
  <si>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</si>
  <si>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</si>
  <si>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</si>
  <si>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</si>
  <si>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</si>
  <si>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</si>
  <si>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</si>
  <si>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</si>
  <si>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</si>
  <si>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</si>
  <si>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</si>
  <si>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</si>
  <si>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</si>
  <si>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</si>
  <si>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</si>
  <si>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</si>
  <si>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</si>
  <si>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</si>
  <si>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</si>
  <si>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</si>
  <si>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</si>
  <si>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</si>
  <si>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</si>
  <si>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</si>
  <si>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</si>
  <si>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</si>
  <si>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</si>
  <si>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</si>
  <si>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</si>
  <si>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</si>
  <si>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</si>
  <si>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</si>
  <si>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</si>
  <si>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</si>
  <si>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</si>
  <si>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</si>
  <si>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</si>
  <si>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</si>
  <si>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</si>
  <si>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</si>
  <si>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</si>
  <si>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</si>
  <si>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</si>
  <si>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</si>
  <si>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</si>
  <si>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</si>
  <si>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</si>
  <si>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</si>
  <si>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</si>
  <si>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</si>
  <si>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</si>
  <si>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</si>
  <si>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</si>
  <si>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</si>
  <si>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</si>
  <si>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</si>
  <si>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</si>
  <si>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</si>
  <si>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</si>
  <si>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</si>
  <si>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</si>
  <si>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</si>
  <si>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</si>
  <si>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</si>
  <si>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</si>
  <si>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</si>
  <si>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</si>
  <si>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</si>
  <si>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</si>
  <si>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</si>
  <si>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</si>
  <si>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</si>
  <si>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</si>
  <si>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</si>
  <si>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</si>
  <si>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</si>
  <si>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</si>
  <si>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</si>
  <si>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</si>
  <si>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</si>
  <si>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</si>
  <si>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</si>
  <si>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</si>
  <si>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</si>
  <si>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</si>
  <si>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</si>
  <si>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</si>
  <si>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</si>
  <si>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</si>
  <si>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</si>
  <si>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</si>
  <si>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</si>
  <si>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</si>
  <si>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</si>
  <si>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</si>
  <si>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</si>
  <si>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</si>
  <si>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</si>
  <si>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</si>
  <si>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</si>
  <si>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</si>
  <si>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</si>
  <si>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</si>
  <si>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</si>
  <si>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</si>
  <si>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</si>
  <si>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</si>
  <si>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</si>
  <si>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</si>
  <si>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</si>
  <si>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</si>
  <si>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</si>
  <si>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</si>
  <si>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</si>
  <si>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</si>
  <si>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</si>
  <si>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</si>
  <si>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</si>
  <si>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</si>
  <si>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</si>
  <si>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</si>
  <si>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</si>
  <si>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</si>
  <si>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</si>
  <si>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</si>
  <si>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</si>
  <si>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</si>
  <si>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</si>
  <si>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</si>
  <si>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</si>
  <si>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</si>
  <si>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</si>
  <si>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</si>
  <si>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</si>
  <si>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</si>
  <si>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</si>
  <si>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</si>
  <si>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</si>
  <si>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</si>
  <si>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</si>
  <si>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</si>
  <si>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</si>
  <si>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</si>
  <si>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</si>
  <si>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</si>
  <si>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</si>
  <si>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</si>
  <si>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</si>
  <si>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</si>
  <si>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</si>
  <si>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</si>
  <si>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</si>
  <si>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</si>
  <si>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</si>
  <si>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</si>
  <si>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</si>
  <si>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</si>
  <si>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</si>
  <si>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</si>
  <si>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</si>
  <si>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</si>
  <si>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</si>
  <si>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</si>
  <si>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</si>
  <si>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</si>
  <si>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</si>
  <si>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</si>
  <si>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</si>
  <si>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</si>
  <si>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</si>
  <si>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</si>
  <si>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</si>
  <si>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</si>
  <si>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</si>
  <si>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</si>
  <si>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</si>
  <si>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</si>
  <si>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</si>
  <si>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</si>
  <si>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</si>
  <si>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</si>
  <si>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</si>
  <si>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</si>
  <si>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</si>
  <si>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</si>
  <si>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</si>
  <si>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</si>
  <si>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</si>
  <si>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</si>
  <si>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</si>
  <si>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</si>
  <si>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</si>
  <si>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</si>
  <si>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</si>
  <si>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</si>
  <si>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</si>
  <si>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</si>
  <si>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</si>
  <si>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</si>
  <si>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</si>
  <si>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</si>
  <si>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</si>
  <si>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</si>
  <si>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</si>
  <si>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</si>
  <si>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</si>
  <si>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</si>
  <si>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</si>
  <si>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</si>
  <si>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</si>
  <si>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</si>
  <si>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</si>
  <si>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</si>
  <si>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</si>
  <si>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</si>
  <si>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</si>
  <si>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</si>
  <si>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</si>
  <si>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</si>
  <si>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</si>
  <si>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</si>
  <si>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</si>
  <si>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</si>
  <si>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</si>
  <si>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</si>
  <si>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</si>
  <si>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</si>
  <si>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</si>
  <si>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</si>
  <si>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</si>
  <si>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</si>
  <si>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</si>
  <si>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</si>
  <si>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</si>
  <si>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</si>
  <si>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</si>
  <si>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</si>
  <si>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</si>
  <si>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</si>
  <si>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</si>
  <si>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</si>
  <si>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</si>
  <si>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</si>
  <si>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</si>
  <si>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</si>
  <si>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</si>
  <si>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</si>
  <si>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</si>
  <si>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</si>
  <si>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</si>
  <si>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</si>
  <si>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</si>
  <si>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</si>
  <si>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</si>
  <si>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</si>
  <si>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</si>
  <si>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</si>
  <si>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</si>
  <si>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</si>
  <si>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</si>
  <si>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</si>
  <si>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</si>
  <si>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</si>
  <si>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</si>
  <si>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</si>
  <si>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</si>
  <si>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</si>
  <si>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</si>
  <si>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</si>
  <si>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</si>
  <si>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</si>
  <si>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</si>
  <si>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</si>
  <si>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</si>
  <si>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</si>
  <si>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</si>
  <si>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</si>
  <si>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</si>
  <si>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</si>
  <si>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</si>
  <si>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</si>
  <si>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</si>
  <si>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</si>
  <si>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</si>
  <si>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</si>
  <si>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</si>
  <si>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</si>
  <si>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</si>
  <si>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</si>
  <si>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</si>
  <si>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</si>
  <si>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</si>
  <si>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</si>
  <si>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</si>
  <si>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</si>
  <si>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</si>
  <si>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</si>
  <si>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</si>
  <si>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</si>
  <si>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</si>
  <si>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</si>
  <si>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</si>
  <si>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</si>
  <si>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</si>
  <si>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</si>
  <si>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</si>
  <si>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</si>
  <si>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</si>
  <si>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</si>
  <si>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</si>
  <si>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</si>
  <si>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</si>
  <si>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</si>
  <si>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</si>
  <si>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</si>
  <si>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</si>
  <si>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</si>
  <si>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</si>
  <si>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</si>
  <si>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</si>
  <si>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</si>
  <si>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</si>
  <si>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</si>
  <si>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</si>
  <si>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</si>
  <si>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</si>
  <si>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</si>
  <si>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</si>
  <si>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</si>
  <si>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</si>
  <si>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</si>
  <si>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</si>
  <si>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</si>
  <si>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</si>
  <si>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</si>
  <si>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</si>
  <si>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</si>
  <si>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</si>
  <si>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</si>
  <si>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</si>
  <si>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</si>
  <si>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</si>
  <si>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</si>
  <si>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</si>
  <si>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</si>
  <si>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</si>
  <si>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</si>
  <si>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</si>
  <si>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</si>
  <si>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</si>
  <si>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</si>
  <si>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</si>
  <si>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</si>
  <si>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март, апрель</t>
  </si>
  <si>
    <t>июль, сентябрь</t>
  </si>
  <si>
    <t>март, декабрь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</si>
  <si>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</si>
  <si>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</si>
  <si>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</si>
  <si>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</si>
  <si>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</si>
  <si>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</si>
  <si>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</si>
  <si>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</si>
  <si>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</si>
  <si>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</si>
  <si>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23 по ул. Строительная за 2016 год</t>
  </si>
  <si>
    <t xml:space="preserve"> январь</t>
  </si>
  <si>
    <t>янв, апр, май</t>
  </si>
  <si>
    <t xml:space="preserve"> июль июль</t>
  </si>
  <si>
    <t>фев, июн, ноя</t>
  </si>
  <si>
    <t>февраль, март</t>
  </si>
  <si>
    <t>36 | 1</t>
  </si>
  <si>
    <t>13,25 | 1</t>
  </si>
  <si>
    <t>11,4 | 24</t>
  </si>
  <si>
    <t>4 | 18</t>
  </si>
  <si>
    <t>3,3 | 3</t>
  </si>
  <si>
    <t>276 | 1</t>
  </si>
  <si>
    <t>3,75 | 1</t>
  </si>
  <si>
    <t>147,86 | 249</t>
  </si>
  <si>
    <t>49,29 | 136</t>
  </si>
  <si>
    <t>147,86 | 24</t>
  </si>
  <si>
    <t>49,29 | 24</t>
  </si>
  <si>
    <t>46,8 | 1</t>
  </si>
  <si>
    <t>197,15 | 2</t>
  </si>
  <si>
    <t>704 | 28</t>
  </si>
  <si>
    <t>352 | 22</t>
  </si>
  <si>
    <t>0,12672 | 6</t>
  </si>
  <si>
    <t>7,04 | 40</t>
  </si>
  <si>
    <t>7,04 | 10</t>
  </si>
  <si>
    <t>7,04 | 12</t>
  </si>
  <si>
    <t>704 | 32</t>
  </si>
  <si>
    <t>352 | 8</t>
  </si>
  <si>
    <t>5,4 | 1</t>
  </si>
  <si>
    <t>127 | 2</t>
  </si>
  <si>
    <t>3 | 122</t>
  </si>
  <si>
    <t>36 | 24</t>
  </si>
  <si>
    <t>704 | 74</t>
  </si>
  <si>
    <t>36 | 23</t>
  </si>
  <si>
    <t>3 | 127</t>
  </si>
  <si>
    <t>1800 | 77</t>
  </si>
  <si>
    <t>1800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</si>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</sst>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7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759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233326.95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774168.08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759323.3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759323.3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759323.3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248171.73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768875.10527562001</v>
      </c>
      <c r="G28" s="18">
        <f>и_ср_начисл-и_ср_стоимость_факт</f>
        <v>5292.9747243799502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657912.70000000007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736351.29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537.37215346063977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991787.73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948750.68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279525.78000000003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1271675.08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1271675.08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3080.953458491294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32453.26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30626.86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20458.5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32453.26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32453.26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2263.1769223518149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372468.49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350175.61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206785.84000000003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605237.37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605237.37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5228.6850113520077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369172.47999999998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357890.22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229581.17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369172.47999999998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369172.47999999998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F11" sqref="F11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759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45479.841808195386</v>
      </c>
      <c r="F6" s="40"/>
      <c r="I6" s="27">
        <f>E6/1.18</f>
        <v>38542.238820504565</v>
      </c>
      <c r="J6" s="29">
        <f>[1]сумма!$Q$6</f>
        <v>12959.079134999998</v>
      </c>
      <c r="K6" s="29">
        <f>J6-I6</f>
        <v>-25583.159685504565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287.99675639956047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0.25419999999999998</v>
      </c>
      <c r="E8" s="48">
        <v>287.99675639956047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13569.705849366812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>
        <v>13.8</v>
      </c>
      <c r="E20" s="48">
        <v>9156.1582927733216</v>
      </c>
      <c r="F20" s="49" t="s">
        <v>737</v>
      </c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>
        <v>3.24</v>
      </c>
      <c r="E22" s="48">
        <v>4413.5475565934903</v>
      </c>
      <c r="F22" s="49" t="s">
        <v>734</v>
      </c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1817.5533766198514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10.023999999999999</v>
      </c>
      <c r="E25" s="48">
        <v>1240.8276757704884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0.16</v>
      </c>
      <c r="E28" s="48">
        <v>576.72570084936285</v>
      </c>
      <c r="F28" s="49" t="s">
        <v>740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8928.9406559804793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58</v>
      </c>
      <c r="E37" s="35">
        <v>5868.591012275303</v>
      </c>
      <c r="F37" s="33" t="s">
        <v>744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>
        <v>32.4</v>
      </c>
      <c r="E41" s="48">
        <v>3060.3496437051763</v>
      </c>
      <c r="F41" s="49" t="s">
        <v>738</v>
      </c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5617.4225289556825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1.774</v>
      </c>
      <c r="E43" s="48">
        <v>1632.0972041132111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11.86</v>
      </c>
      <c r="E44" s="48">
        <v>1006.6255472477703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61</v>
      </c>
      <c r="E45" s="48">
        <v>2811.038459059675</v>
      </c>
      <c r="F45" s="49" t="s">
        <v>748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4</v>
      </c>
      <c r="E54" s="48">
        <v>167.66131853502606</v>
      </c>
      <c r="F54" s="49" t="s">
        <v>761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3885.8661805189881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11.25</v>
      </c>
      <c r="E91" s="35">
        <v>117.93207707252617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1</v>
      </c>
      <c r="E96" s="35">
        <v>555.03885352665702</v>
      </c>
      <c r="F96" s="33" t="s">
        <v>737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>
        <v>2.5</v>
      </c>
      <c r="E98" s="35">
        <v>3212.8952499198049</v>
      </c>
      <c r="F98" s="33" t="s">
        <v>737</v>
      </c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4815.4039939106324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10.023999999999999</v>
      </c>
      <c r="E101" s="35">
        <v>1240.7798476950256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>
        <v>3</v>
      </c>
      <c r="E104" s="63">
        <v>3574.6241462156067</v>
      </c>
      <c r="F104" s="49" t="s">
        <v>738</v>
      </c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379.74296215617539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0.35799999999999998</v>
      </c>
      <c r="E106" s="56">
        <v>379.74296215617539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5782.3336400166518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0.35799999999999998</v>
      </c>
      <c r="E120" s="56">
        <v>385.51820226831467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740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3</v>
      </c>
      <c r="E142" s="48">
        <v>71.355772219845932</v>
      </c>
      <c r="F142" s="49" t="s">
        <v>746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116.24613741246063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21</v>
      </c>
      <c r="E150" s="48">
        <v>1070.8483259748218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21</v>
      </c>
      <c r="E153" s="48">
        <v>971.86649340514293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14.7</v>
      </c>
      <c r="E162" s="48">
        <v>2994.4890210068752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394.87586427055572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0.25</v>
      </c>
      <c r="E176" s="48">
        <v>394.87586427055572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92903.342324035184</v>
      </c>
      <c r="F197" s="75"/>
      <c r="I197" s="27">
        <f>E197/1.18</f>
        <v>78731.646037317958</v>
      </c>
      <c r="J197" s="29">
        <f>[1]сумма!$Q$11</f>
        <v>31082.599499999997</v>
      </c>
      <c r="K197" s="29">
        <f>J197-I197</f>
        <v>-47649.046537317961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92903.342324035184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2.1480000000000001</v>
      </c>
      <c r="E199" s="35">
        <v>8467.9368466601318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13.319999999999999</v>
      </c>
      <c r="E200" s="35">
        <v>21003.221058756615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9.33</v>
      </c>
      <c r="E202" s="35">
        <v>239.41538874816905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9.33</v>
      </c>
      <c r="E203" s="35">
        <v>5277.6966001181427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1349.3115556757057</v>
      </c>
      <c r="F209" s="49" t="s">
        <v>760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9.33</v>
      </c>
      <c r="E210" s="35">
        <v>11872.769710785067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91.36</v>
      </c>
      <c r="E211" s="35">
        <v>31027.160641468559</v>
      </c>
      <c r="F211" s="49" t="s">
        <v>743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4</v>
      </c>
      <c r="E215" s="35">
        <v>830.82149886519392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3</v>
      </c>
      <c r="E223" s="35">
        <v>11070.183638061058</v>
      </c>
      <c r="F223" s="49" t="s">
        <v>762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740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105186.32897759794</v>
      </c>
      <c r="F232" s="33"/>
      <c r="I232" s="27">
        <f>E232/1.18</f>
        <v>89140.956760676228</v>
      </c>
      <c r="J232" s="29">
        <f>[1]сумма!$M$13</f>
        <v>4000.8600000000006</v>
      </c>
      <c r="K232" s="29">
        <f>J232-I232</f>
        <v>-85140.096760676228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103646.54578119908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8207.7840381338447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82.149999999999991</v>
      </c>
      <c r="E252" s="35">
        <v>87723.37574977534</v>
      </c>
      <c r="F252" s="33" t="s">
        <v>743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42</v>
      </c>
      <c r="E253" s="35">
        <v>7642.1014246619397</v>
      </c>
      <c r="F253" s="33" t="s">
        <v>735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1539.7831963988592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>
        <v>6</v>
      </c>
      <c r="E262" s="35">
        <v>1539.7831963988592</v>
      </c>
      <c r="F262" s="33" t="s">
        <v>744</v>
      </c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37772.194845747152</v>
      </c>
      <c r="F266" s="75"/>
      <c r="I266" s="27">
        <f>E266/1.18</f>
        <v>32010.334615039959</v>
      </c>
      <c r="J266" s="29">
        <f>[1]сумма!$Q$15</f>
        <v>14033.079052204816</v>
      </c>
      <c r="K266" s="29">
        <f>J266-I266</f>
        <v>-17977.255562835144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37772.194845747152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1.034</v>
      </c>
      <c r="E268" s="35">
        <v>3182.1214307321693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0.24</v>
      </c>
      <c r="E269" s="35">
        <v>830.7497567519996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8</v>
      </c>
      <c r="E270" s="35">
        <v>1529.5179392642601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41.598468633815116</v>
      </c>
      <c r="F271" s="33" t="s">
        <v>730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55.810239628490983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1</v>
      </c>
      <c r="E276" s="35">
        <v>14.503863884109727</v>
      </c>
      <c r="F276" s="33" t="s">
        <v>744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>
        <v>1</v>
      </c>
      <c r="E277" s="35">
        <v>246.74264990907787</v>
      </c>
      <c r="F277" s="33" t="s">
        <v>738</v>
      </c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6</v>
      </c>
      <c r="E278" s="35">
        <v>3433.0753426857509</v>
      </c>
      <c r="F278" s="33" t="s">
        <v>747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12</v>
      </c>
      <c r="E282" s="35">
        <v>14527.171302417362</v>
      </c>
      <c r="F282" s="33" t="s">
        <v>738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2</v>
      </c>
      <c r="E288" s="35">
        <v>51.995682665928243</v>
      </c>
      <c r="F288" s="33" t="s">
        <v>732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</v>
      </c>
      <c r="E293" s="35">
        <v>116.62163550400285</v>
      </c>
      <c r="F293" s="33" t="s">
        <v>743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>
        <v>1.5</v>
      </c>
      <c r="E295" s="35">
        <v>125.63331699272723</v>
      </c>
      <c r="F295" s="33" t="s">
        <v>738</v>
      </c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10</v>
      </c>
      <c r="E298" s="35">
        <v>170.74622940237998</v>
      </c>
      <c r="F298" s="33" t="s">
        <v>740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>
        <v>20</v>
      </c>
      <c r="E302" s="35">
        <v>2135.8216702659724</v>
      </c>
      <c r="F302" s="33" t="s">
        <v>740</v>
      </c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144.31822845443804</v>
      </c>
      <c r="F308" s="33" t="s">
        <v>742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3</v>
      </c>
      <c r="E310" s="35">
        <v>303.78878978280295</v>
      </c>
      <c r="F310" s="33" t="s">
        <v>763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>
        <v>4</v>
      </c>
      <c r="E311" s="35">
        <v>1091.7898126861057</v>
      </c>
      <c r="F311" s="33" t="s">
        <v>738</v>
      </c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2</v>
      </c>
      <c r="E313" s="35">
        <v>1301.3851935177779</v>
      </c>
      <c r="F313" s="33" t="s">
        <v>734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>
        <v>2</v>
      </c>
      <c r="E314" s="35">
        <v>1338.5882620165569</v>
      </c>
      <c r="F314" s="33" t="s">
        <v>764</v>
      </c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2</v>
      </c>
      <c r="E320" s="35">
        <v>861.83565477342938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4</v>
      </c>
      <c r="E322" s="35">
        <v>486.09623974921459</v>
      </c>
      <c r="F322" s="33" t="s">
        <v>738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94.143588039190362</v>
      </c>
      <c r="F329" s="33" t="s">
        <v>743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754.30608855348305</v>
      </c>
      <c r="F333" s="33" t="s">
        <v>730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89</v>
      </c>
      <c r="E335" s="35">
        <v>4365.8099153088924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1</v>
      </c>
      <c r="E336" s="35">
        <v>371.76763057274491</v>
      </c>
      <c r="F336" s="33" t="s">
        <v>742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4</v>
      </c>
      <c r="E337" s="35">
        <v>196.25591355446829</v>
      </c>
      <c r="F337" s="33" t="s">
        <v>737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122679.06139028963</v>
      </c>
      <c r="F338" s="75"/>
      <c r="I338" s="27">
        <f>E338/1.18</f>
        <v>103965.30626295733</v>
      </c>
      <c r="J338" s="29">
        <f>[1]сумма!$Q$17</f>
        <v>27117.06</v>
      </c>
      <c r="K338" s="29">
        <f>J338-I338</f>
        <v>-76848.246262957327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122679.06139028963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765</v>
      </c>
      <c r="E340" s="84">
        <v>183.83916506033555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766</v>
      </c>
      <c r="E342" s="48">
        <v>84.452424248530093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767</v>
      </c>
      <c r="E343" s="84">
        <v>1145.0758686938598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768</v>
      </c>
      <c r="E344" s="84">
        <v>374.84058442123313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769</v>
      </c>
      <c r="E345" s="84">
        <v>23.543370146588661</v>
      </c>
      <c r="F345" s="49" t="s">
        <v>749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770</v>
      </c>
      <c r="E346" s="48">
        <v>936.2943622796472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771</v>
      </c>
      <c r="E347" s="48">
        <v>11.837448677055752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772</v>
      </c>
      <c r="E349" s="48">
        <v>83516.775565269199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773</v>
      </c>
      <c r="E350" s="48">
        <v>11593.059168459446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774</v>
      </c>
      <c r="E351" s="48">
        <v>18395.538728371026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775</v>
      </c>
      <c r="E352" s="48">
        <v>4951.2819421030472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776</v>
      </c>
      <c r="E353" s="84">
        <v>536.35599525928274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777</v>
      </c>
      <c r="E354" s="48">
        <v>926.16676730038841</v>
      </c>
      <c r="F354" s="49" t="s">
        <v>750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130659.95718150782</v>
      </c>
      <c r="F355" s="75"/>
      <c r="I355" s="27">
        <f>E355/1.18</f>
        <v>110728.77727246426</v>
      </c>
      <c r="J355" s="29">
        <f>[1]сумма!$Q$19</f>
        <v>27334.060541112922</v>
      </c>
      <c r="K355" s="29">
        <f>J355-I355</f>
        <v>-83394.716731351335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53897.423925083785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751</v>
      </c>
      <c r="E357" s="89">
        <v>79.93267111729061</v>
      </c>
      <c r="F357" s="49" t="s">
        <v>752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778</v>
      </c>
      <c r="E358" s="89">
        <v>10404.842375698096</v>
      </c>
      <c r="F358" s="49" t="s">
        <v>753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779</v>
      </c>
      <c r="E359" s="89">
        <v>17884.842495597564</v>
      </c>
      <c r="F359" s="49" t="s">
        <v>753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780</v>
      </c>
      <c r="E360" s="89">
        <v>134.61211839019563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781</v>
      </c>
      <c r="E361" s="89">
        <v>275.27604537944865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782</v>
      </c>
      <c r="E362" s="89">
        <v>465.92915414023383</v>
      </c>
      <c r="F362" s="49" t="s">
        <v>752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783</v>
      </c>
      <c r="E364" s="89">
        <v>1345.9418286189707</v>
      </c>
      <c r="F364" s="49" t="s">
        <v>754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784</v>
      </c>
      <c r="E365" s="89">
        <v>6786.0984440655548</v>
      </c>
      <c r="F365" s="49" t="s">
        <v>755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785</v>
      </c>
      <c r="E366" s="89">
        <v>6550.9875821090418</v>
      </c>
      <c r="F366" s="49" t="s">
        <v>756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786</v>
      </c>
      <c r="E367" s="89">
        <v>474.41863753488991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786</v>
      </c>
      <c r="E368" s="89">
        <v>692.75380202280724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787</v>
      </c>
      <c r="E369" s="89">
        <v>2063.3988316183404</v>
      </c>
      <c r="F369" s="49" t="s">
        <v>757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788</v>
      </c>
      <c r="E370" s="89">
        <v>3214.6086509903112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789</v>
      </c>
      <c r="E371" s="89">
        <v>2698.7230720291286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4.7</v>
      </c>
      <c r="E373" s="89">
        <v>825.05821577192023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76762.533256424038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790</v>
      </c>
      <c r="E375" s="93">
        <v>15381.521025871914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791</v>
      </c>
      <c r="E377" s="95">
        <v>466.5150480646538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792</v>
      </c>
      <c r="E378" s="95">
        <v>3310.8746098781658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793</v>
      </c>
      <c r="E379" s="95">
        <v>39351.099109928917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794</v>
      </c>
      <c r="E380" s="95">
        <v>13777.690214357252</v>
      </c>
      <c r="F380" s="49" t="s">
        <v>758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794</v>
      </c>
      <c r="E382" s="95">
        <v>2451.2512895276227</v>
      </c>
      <c r="F382" s="49" t="s">
        <v>795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794</v>
      </c>
      <c r="E383" s="95">
        <v>1262.087255313726</v>
      </c>
      <c r="F383" s="49" t="s">
        <v>796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4.4000000000000004</v>
      </c>
      <c r="E385" s="95">
        <v>761.49470348179057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49270.94121417345</v>
      </c>
      <c r="F386" s="75"/>
      <c r="I386" s="27">
        <f>E386/1.18</f>
        <v>41755.034927265639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49270.94121417345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28111.333977894687</v>
      </c>
      <c r="F388" s="75"/>
      <c r="I388" s="27">
        <f>E388/1.18</f>
        <v>23823.164388046345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28111.333977894687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156812.03527562003</v>
      </c>
      <c r="F390" s="75"/>
      <c r="I390" s="27">
        <f>E390/1.18</f>
        <v>132891.55531832206</v>
      </c>
      <c r="J390" s="27">
        <f>SUM(I6:I390)</f>
        <v>651589.01440259442</v>
      </c>
      <c r="K390" s="27">
        <f>J390*1.01330668353499*1.18</f>
        <v>779106.21379030833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156812.03527562003</v>
      </c>
      <c r="F391" s="49" t="s">
        <v>731</v>
      </c>
      <c r="I391" s="27">
        <f>E6+E197+E232+E266+E338+E355+E386+E388+E390</f>
        <v>768875.03699506132</v>
      </c>
      <c r="J391" s="27">
        <f>I391-K391</f>
        <v>429711.26075633959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2017-05-18T02:36:40Z</dcterms:modified>
</cp:coreProperties>
</file>